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Команд_Рейтинг" sheetId="3" r:id="rId1"/>
    <sheet name="Индив_Рейтинг" sheetId="5" r:id="rId2"/>
  </sheets>
  <calcPr calcId="144525" refMode="R1C1"/>
</workbook>
</file>

<file path=xl/calcChain.xml><?xml version="1.0" encoding="utf-8"?>
<calcChain xmlns="http://schemas.openxmlformats.org/spreadsheetml/2006/main">
  <c r="D60" i="5" l="1"/>
  <c r="D22" i="5"/>
  <c r="C32" i="5"/>
  <c r="B40" i="5"/>
  <c r="C51" i="5"/>
  <c r="H16" i="3"/>
  <c r="D51" i="5"/>
  <c r="D19" i="5"/>
  <c r="C26" i="5"/>
  <c r="B35" i="5"/>
  <c r="C45" i="5"/>
  <c r="D15" i="3"/>
  <c r="G14" i="3"/>
  <c r="F17" i="3"/>
  <c r="A5" i="3"/>
  <c r="G3" i="3"/>
  <c r="D44" i="5"/>
  <c r="C12" i="5"/>
  <c r="C31" i="5"/>
  <c r="D41" i="5"/>
  <c r="C6" i="5"/>
  <c r="C25" i="5"/>
  <c r="H7" i="3"/>
  <c r="F8" i="3"/>
  <c r="E16" i="3"/>
  <c r="D4" i="3"/>
  <c r="D16" i="5"/>
  <c r="B34" i="5"/>
  <c r="H13" i="3"/>
  <c r="D13" i="5"/>
  <c r="B29" i="5"/>
  <c r="D12" i="3"/>
  <c r="F11" i="3"/>
  <c r="H4" i="3"/>
  <c r="E9" i="3"/>
  <c r="D58" i="5"/>
  <c r="C22" i="5"/>
  <c r="D21" i="5"/>
  <c r="D50" i="5"/>
  <c r="D18" i="5"/>
  <c r="C24" i="5"/>
  <c r="B36" i="5"/>
  <c r="C43" i="5"/>
  <c r="H14" i="3"/>
  <c r="D47" i="5"/>
  <c r="D15" i="5"/>
  <c r="C18" i="5"/>
  <c r="B31" i="5"/>
  <c r="C37" i="5"/>
  <c r="D13" i="3"/>
  <c r="G12" i="3"/>
  <c r="F13" i="3"/>
  <c r="D7" i="3"/>
  <c r="H6" i="3"/>
  <c r="D36" i="5"/>
  <c r="C15" i="5"/>
  <c r="D33" i="5"/>
  <c r="B49" i="5"/>
  <c r="C9" i="5"/>
  <c r="B9" i="3"/>
  <c r="H1" i="3"/>
  <c r="E14" i="3"/>
  <c r="F9" i="3"/>
  <c r="D8" i="5"/>
  <c r="B22" i="5"/>
  <c r="H9" i="3"/>
  <c r="D5" i="5"/>
  <c r="B17" i="5"/>
  <c r="B17" i="3"/>
  <c r="A17" i="3"/>
  <c r="B4" i="3"/>
  <c r="E7" i="3"/>
  <c r="C34" i="5"/>
  <c r="D49" i="5"/>
  <c r="D8" i="3"/>
  <c r="D46" i="5"/>
  <c r="D14" i="5"/>
  <c r="C16" i="5"/>
  <c r="B32" i="5"/>
  <c r="C35" i="5"/>
  <c r="H12" i="3"/>
  <c r="D43" i="5"/>
  <c r="D11" i="5"/>
  <c r="C10" i="5"/>
  <c r="B27" i="5"/>
  <c r="C29" i="5"/>
  <c r="D11" i="3"/>
  <c r="G10" i="3"/>
  <c r="D3" i="3"/>
  <c r="A1" i="3"/>
  <c r="D28" i="5"/>
  <c r="B46" i="5"/>
  <c r="D25" i="5"/>
  <c r="B41" i="5"/>
  <c r="D18" i="3"/>
  <c r="B2" i="3"/>
  <c r="G6" i="3"/>
  <c r="E12" i="3"/>
  <c r="F5" i="3"/>
  <c r="C52" i="5"/>
  <c r="B14" i="5"/>
  <c r="B14" i="3"/>
  <c r="C46" i="5"/>
  <c r="B9" i="5"/>
  <c r="A13" i="3"/>
  <c r="F14" i="3"/>
  <c r="E5" i="3"/>
  <c r="C40" i="5"/>
  <c r="B44" i="5"/>
  <c r="D55" i="5"/>
  <c r="G16" i="3"/>
  <c r="A7" i="3"/>
  <c r="C47" i="5"/>
  <c r="D9" i="3"/>
  <c r="H17" i="3"/>
  <c r="G4" i="3"/>
  <c r="D42" i="5"/>
  <c r="D10" i="5"/>
  <c r="C8" i="5"/>
  <c r="B28" i="5"/>
  <c r="C27" i="5"/>
  <c r="H10" i="3"/>
  <c r="D39" i="5"/>
  <c r="D7" i="5"/>
  <c r="C2" i="5"/>
  <c r="B19" i="5"/>
  <c r="C21" i="5"/>
  <c r="H5" i="3"/>
  <c r="A18" i="3"/>
  <c r="F6" i="3"/>
  <c r="B6" i="3"/>
  <c r="D20" i="5"/>
  <c r="B38" i="5"/>
  <c r="H15" i="3"/>
  <c r="D17" i="5"/>
  <c r="B33" i="5"/>
  <c r="D14" i="3"/>
  <c r="F15" i="3"/>
  <c r="H8" i="3"/>
  <c r="E10" i="3"/>
  <c r="D2" i="3"/>
  <c r="C36" i="5"/>
  <c r="B6" i="5"/>
  <c r="D56" i="5"/>
  <c r="C30" i="5"/>
  <c r="C49" i="5"/>
  <c r="G15" i="3"/>
  <c r="A6" i="3"/>
  <c r="E3" i="3"/>
  <c r="A8" i="3"/>
  <c r="B39" i="5"/>
  <c r="C28" i="5"/>
  <c r="E18" i="3"/>
  <c r="B37" i="5"/>
  <c r="D38" i="5"/>
  <c r="D6" i="5"/>
  <c r="D53" i="5"/>
  <c r="B20" i="5"/>
  <c r="C19" i="5"/>
  <c r="D35" i="5"/>
  <c r="D3" i="5"/>
  <c r="B51" i="5"/>
  <c r="B15" i="5"/>
  <c r="C13" i="5"/>
  <c r="B15" i="3"/>
  <c r="E2" i="3"/>
  <c r="A16" i="3"/>
  <c r="H2" i="3"/>
  <c r="F2" i="3"/>
  <c r="D12" i="5"/>
  <c r="B30" i="5"/>
  <c r="H11" i="3"/>
  <c r="D9" i="5"/>
  <c r="B21" i="5"/>
  <c r="D10" i="3"/>
  <c r="B8" i="3"/>
  <c r="E8" i="3"/>
  <c r="D48" i="5"/>
  <c r="C20" i="5"/>
  <c r="C39" i="5"/>
  <c r="D45" i="5"/>
  <c r="C14" i="5"/>
  <c r="C33" i="5"/>
  <c r="G11" i="3"/>
  <c r="D5" i="3"/>
  <c r="E17" i="3"/>
  <c r="D6" i="3"/>
  <c r="F4" i="3"/>
  <c r="B8" i="5"/>
  <c r="D52" i="5"/>
  <c r="B42" i="5"/>
  <c r="F3" i="3"/>
  <c r="D34" i="5"/>
  <c r="D2" i="5"/>
  <c r="B52" i="5"/>
  <c r="B16" i="5"/>
  <c r="C11" i="5"/>
  <c r="B16" i="3"/>
  <c r="D31" i="5"/>
  <c r="C50" i="5"/>
  <c r="B47" i="5"/>
  <c r="B11" i="5"/>
  <c r="C5" i="5"/>
  <c r="B11" i="3"/>
  <c r="B7" i="3"/>
  <c r="A14" i="3"/>
  <c r="G9" i="3"/>
  <c r="F16" i="3"/>
  <c r="D4" i="5"/>
  <c r="B18" i="5"/>
  <c r="B18" i="3"/>
  <c r="D59" i="5"/>
  <c r="B13" i="5"/>
  <c r="B13" i="3"/>
  <c r="A15" i="3"/>
  <c r="F18" i="3"/>
  <c r="E6" i="3"/>
  <c r="D40" i="5"/>
  <c r="C4" i="5"/>
  <c r="C23" i="5"/>
  <c r="D37" i="5"/>
  <c r="D54" i="5"/>
  <c r="C17" i="5"/>
  <c r="H3" i="3"/>
  <c r="E15" i="3"/>
  <c r="G2" i="3"/>
  <c r="C38" i="5"/>
  <c r="G13" i="3"/>
  <c r="D30" i="5"/>
  <c r="C48" i="5"/>
  <c r="B48" i="5"/>
  <c r="B12" i="5"/>
  <c r="C3" i="5"/>
  <c r="B12" i="3"/>
  <c r="D27" i="5"/>
  <c r="C42" i="5"/>
  <c r="B43" i="5"/>
  <c r="B7" i="5"/>
  <c r="G18" i="3"/>
  <c r="B3" i="3"/>
  <c r="A12" i="3"/>
  <c r="G7" i="3"/>
  <c r="F12" i="3"/>
  <c r="C44" i="5"/>
  <c r="B10" i="5"/>
  <c r="B10" i="3"/>
  <c r="B5" i="5"/>
  <c r="G17" i="3"/>
  <c r="F10" i="3"/>
  <c r="E4" i="3"/>
  <c r="D32" i="5"/>
  <c r="B50" i="5"/>
  <c r="C7" i="5"/>
  <c r="D29" i="5"/>
  <c r="B45" i="5"/>
  <c r="D57" i="5"/>
  <c r="B5" i="3"/>
  <c r="G8" i="3"/>
  <c r="E13" i="3"/>
  <c r="F7" i="3"/>
  <c r="D26" i="5"/>
  <c r="H18" i="3"/>
  <c r="D23" i="5"/>
  <c r="D17" i="3"/>
  <c r="B1" i="3"/>
  <c r="G5" i="3"/>
  <c r="C41" i="5"/>
  <c r="D24" i="5"/>
  <c r="D16" i="3"/>
  <c r="E11" i="3"/>
</calcChain>
</file>

<file path=xl/sharedStrings.xml><?xml version="1.0" encoding="utf-8"?>
<sst xmlns="http://schemas.openxmlformats.org/spreadsheetml/2006/main" count="85" uniqueCount="69">
  <si>
    <t>ФИО</t>
  </si>
  <si>
    <t>ОУ</t>
  </si>
  <si>
    <t>Класс</t>
  </si>
  <si>
    <t>Рейтинг</t>
  </si>
  <si>
    <t>победитель</t>
  </si>
  <si>
    <t>1 тур</t>
  </si>
  <si>
    <t>2 тур</t>
  </si>
  <si>
    <t>3 тур</t>
  </si>
  <si>
    <t>4 тур</t>
  </si>
  <si>
    <t>1 место</t>
  </si>
  <si>
    <t>2 место</t>
  </si>
  <si>
    <t>3 место</t>
  </si>
  <si>
    <t>Алексей В.</t>
  </si>
  <si>
    <t>Софья Б.</t>
  </si>
  <si>
    <t>Софья П.</t>
  </si>
  <si>
    <t>Дарья Ш.</t>
  </si>
  <si>
    <t>Арина П.</t>
  </si>
  <si>
    <t>Валерия М.</t>
  </si>
  <si>
    <t>Дарья С.</t>
  </si>
  <si>
    <t>Полина Т.</t>
  </si>
  <si>
    <t>Инна О.</t>
  </si>
  <si>
    <t>Анастасия П.</t>
  </si>
  <si>
    <t>Иван С.</t>
  </si>
  <si>
    <t>Полина М.</t>
  </si>
  <si>
    <t>Ангелина М.</t>
  </si>
  <si>
    <t>Анастасия С.</t>
  </si>
  <si>
    <t>Дарья Б.</t>
  </si>
  <si>
    <t>Вероника Б.</t>
  </si>
  <si>
    <t>Максим Л.</t>
  </si>
  <si>
    <t>Анна М.</t>
  </si>
  <si>
    <t>Арина Ш.</t>
  </si>
  <si>
    <t>Артем М.</t>
  </si>
  <si>
    <t>Семён А.</t>
  </si>
  <si>
    <t>Виктория Т.</t>
  </si>
  <si>
    <t>Виктория К.</t>
  </si>
  <si>
    <t>Айгуль С.</t>
  </si>
  <si>
    <t>Софья Н.</t>
  </si>
  <si>
    <t>Дарья Д.</t>
  </si>
  <si>
    <t>Юлия А.</t>
  </si>
  <si>
    <t>Татьяна Е.</t>
  </si>
  <si>
    <t>Жанна П.</t>
  </si>
  <si>
    <t>Анастасия В.</t>
  </si>
  <si>
    <t>Виолетта С.</t>
  </si>
  <si>
    <t>Ксения М.</t>
  </si>
  <si>
    <t>Павел К.</t>
  </si>
  <si>
    <t>Екатерина М.</t>
  </si>
  <si>
    <t>Дмитрий С.</t>
  </si>
  <si>
    <t>Елизавета В.</t>
  </si>
  <si>
    <t>Дарья И.</t>
  </si>
  <si>
    <t>Кирилл Д.</t>
  </si>
  <si>
    <t>Маргарита Х.</t>
  </si>
  <si>
    <t>Вадим З.</t>
  </si>
  <si>
    <t>Алина К.</t>
  </si>
  <si>
    <t>Марьям Ф.</t>
  </si>
  <si>
    <t>Арина Я.</t>
  </si>
  <si>
    <t>Ксения Н.</t>
  </si>
  <si>
    <t>Варвара А.</t>
  </si>
  <si>
    <t>Дарья К.</t>
  </si>
  <si>
    <t>Мария Б.</t>
  </si>
  <si>
    <t>София М.</t>
  </si>
  <si>
    <t>Мария К.</t>
  </si>
  <si>
    <t>Елизавета А.</t>
  </si>
  <si>
    <t>МБУ «Школа № 90»</t>
  </si>
  <si>
    <t>МБУ «Школа № 79»</t>
  </si>
  <si>
    <t>МБУ «Школа № 43»</t>
  </si>
  <si>
    <t>МБУ «Гимназия № 77»</t>
  </si>
  <si>
    <t>МБУ «Школа № 61»</t>
  </si>
  <si>
    <t>МБУ «Школа № 70»</t>
  </si>
  <si>
    <t>МБУ «Школа № 32»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</si>
</sst>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/>
    <xf numFmtId="2" fontId="2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2" fontId="2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2" fontId="2" fillId="0" borderId="1" xfId="0" applyNumberFormat="1" applyFont="1" applyBorder="1" applyAlignment="1">
      <alignment horizontal="right"/>
    </xf>
    <xf numFmtId="0" fontId="4" fillId="2" borderId="0" xfId="0" applyFont="1" applyFill="1" applyAlignment="1"/>
    <xf numFmtId="0" fontId="4" fillId="2" borderId="1" xfId="0" applyFont="1" applyFill="1" applyBorder="1" applyAlignment="1"/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8"/>
  <sheetViews>
    <sheetView tabSelected="1" workbookViewId="0">
      <selection activeCell="A28" sqref="A28"/>
    </sheetView>
  </sheetViews>
  <sheetFormatPr defaultColWidth="14.42578125" defaultRowHeight="15.75" customHeight="1" x14ac:dyDescent="0.2"/>
  <cols>
    <col min="1" max="1" width="22.5703125" customWidth="1"/>
    <col min="2" max="2" width="8.140625" customWidth="1"/>
    <col min="3" max="3" width="8.140625" hidden="1" customWidth="1"/>
    <col min="4" max="26" width="8.140625" customWidth="1"/>
  </cols>
  <sheetData>
    <row r="1" spans="1:26" ht="12.75" x14ac:dyDescent="0.2">
      <c r="A1" s="2" t="str">
        <f ca="1">IFERROR(__xludf.DUMMYFUNCTION("QUERY('ит_'!A1:Q20, ""select A, B, C, G, J, M, P, Q order by B DESC, Q DESC"")"),"ОУ")</f>
        <v>ОУ</v>
      </c>
      <c r="B1" s="2" t="str">
        <f ca="1">IFERROR(__xludf.DUMMYFUNCTION("""COMPUTED_VALUE"""),"Класс")</f>
        <v>Класс</v>
      </c>
      <c r="C1" s="2"/>
      <c r="D1" s="2" t="s">
        <v>5</v>
      </c>
      <c r="E1" s="2" t="s">
        <v>6</v>
      </c>
      <c r="F1" s="2" t="s">
        <v>7</v>
      </c>
      <c r="G1" s="2" t="s">
        <v>8</v>
      </c>
      <c r="H1" s="2" t="str">
        <f ca="1">IFERROR(__xludf.DUMMYFUNCTION("""COMPUTED_VALUE"""),"Итог")</f>
        <v>Итог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5" t="s">
        <v>67</v>
      </c>
      <c r="B2" s="8">
        <f ca="1">IFERROR(__xludf.DUMMYFUNCTION("""COMPUTED_VALUE"""),8)</f>
        <v>8</v>
      </c>
      <c r="C2" s="9"/>
      <c r="D2" s="8">
        <f ca="1">IFERROR(__xludf.DUMMYFUNCTION("""COMPUTED_VALUE"""),8)</f>
        <v>8</v>
      </c>
      <c r="E2" s="8">
        <f ca="1">IFERROR(__xludf.DUMMYFUNCTION("""COMPUTED_VALUE"""),10)</f>
        <v>10</v>
      </c>
      <c r="F2" s="8">
        <f ca="1">IFERROR(__xludf.DUMMYFUNCTION("""COMPUTED_VALUE"""),18)</f>
        <v>18</v>
      </c>
      <c r="G2" s="8">
        <f ca="1">IFERROR(__xludf.DUMMYFUNCTION("""COMPUTED_VALUE"""),13)</f>
        <v>13</v>
      </c>
      <c r="H2" s="10">
        <f ca="1">IFERROR(__xludf.DUMMYFUNCTION("""COMPUTED_VALUE"""),113.333333333333)</f>
        <v>113.333333333333</v>
      </c>
      <c r="I2" s="1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15" t="s">
        <v>64</v>
      </c>
      <c r="B3" s="8">
        <f ca="1">IFERROR(__xludf.DUMMYFUNCTION("""COMPUTED_VALUE"""),8)</f>
        <v>8</v>
      </c>
      <c r="C3" s="9"/>
      <c r="D3" s="8">
        <f ca="1">IFERROR(__xludf.DUMMYFUNCTION("""COMPUTED_VALUE"""),6)</f>
        <v>6</v>
      </c>
      <c r="E3" s="8">
        <f ca="1">IFERROR(__xludf.DUMMYFUNCTION("""COMPUTED_VALUE"""),9)</f>
        <v>9</v>
      </c>
      <c r="F3" s="8">
        <f ca="1">IFERROR(__xludf.DUMMYFUNCTION("""COMPUTED_VALUE"""),7)</f>
        <v>7</v>
      </c>
      <c r="G3" s="8">
        <f ca="1">IFERROR(__xludf.DUMMYFUNCTION("""COMPUTED_VALUE"""),10)</f>
        <v>10</v>
      </c>
      <c r="H3" s="10">
        <f ca="1">IFERROR(__xludf.DUMMYFUNCTION("""COMPUTED_VALUE"""),92.6666666666666)</f>
        <v>92.6666666666666</v>
      </c>
      <c r="I3" s="1" t="s">
        <v>10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15" t="s">
        <v>62</v>
      </c>
      <c r="B4" s="8">
        <f ca="1">IFERROR(__xludf.DUMMYFUNCTION("""COMPUTED_VALUE"""),8)</f>
        <v>8</v>
      </c>
      <c r="C4" s="9"/>
      <c r="D4" s="8">
        <f ca="1">IFERROR(__xludf.DUMMYFUNCTION("""COMPUTED_VALUE"""),6)</f>
        <v>6</v>
      </c>
      <c r="E4" s="8">
        <f ca="1">IFERROR(__xludf.DUMMYFUNCTION("""COMPUTED_VALUE"""),0)</f>
        <v>0</v>
      </c>
      <c r="F4" s="8">
        <f ca="1">IFERROR(__xludf.DUMMYFUNCTION("""COMPUTED_VALUE"""),7)</f>
        <v>7</v>
      </c>
      <c r="G4" s="8">
        <f ca="1">IFERROR(__xludf.DUMMYFUNCTION("""COMPUTED_VALUE"""),15)</f>
        <v>15</v>
      </c>
      <c r="H4" s="10">
        <f ca="1">IFERROR(__xludf.DUMMYFUNCTION("""COMPUTED_VALUE"""),88.8333333333333)</f>
        <v>88.8333333333333</v>
      </c>
      <c r="I4" s="1" t="s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x14ac:dyDescent="0.2">
      <c r="A5" s="11">
        <f ca="1">IFERROR(__xludf.DUMMYFUNCTION("""COMPUTED_VALUE"""),79)</f>
        <v>79</v>
      </c>
      <c r="B5" s="11">
        <f ca="1">IFERROR(__xludf.DUMMYFUNCTION("""COMPUTED_VALUE"""),8)</f>
        <v>8</v>
      </c>
      <c r="C5" s="12"/>
      <c r="D5" s="11">
        <f ca="1">IFERROR(__xludf.DUMMYFUNCTION("""COMPUTED_VALUE"""),10)</f>
        <v>10</v>
      </c>
      <c r="E5" s="11">
        <f ca="1">IFERROR(__xludf.DUMMYFUNCTION("""COMPUTED_VALUE"""),0)</f>
        <v>0</v>
      </c>
      <c r="F5" s="11">
        <f ca="1">IFERROR(__xludf.DUMMYFUNCTION("""COMPUTED_VALUE"""),0)</f>
        <v>0</v>
      </c>
      <c r="G5" s="11">
        <f ca="1">IFERROR(__xludf.DUMMYFUNCTION("""COMPUTED_VALUE"""),13)</f>
        <v>13</v>
      </c>
      <c r="H5" s="13">
        <f ca="1">IFERROR(__xludf.DUMMYFUNCTION("""COMPUTED_VALUE"""),82.6666666666666)</f>
        <v>82.6666666666666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x14ac:dyDescent="0.2">
      <c r="A6" s="11">
        <f ca="1">IFERROR(__xludf.DUMMYFUNCTION("""COMPUTED_VALUE"""),62)</f>
        <v>62</v>
      </c>
      <c r="B6" s="11">
        <f ca="1">IFERROR(__xludf.DUMMYFUNCTION("""COMPUTED_VALUE"""),8)</f>
        <v>8</v>
      </c>
      <c r="C6" s="12"/>
      <c r="D6" s="11">
        <f ca="1">IFERROR(__xludf.DUMMYFUNCTION("""COMPUTED_VALUE"""),2)</f>
        <v>2</v>
      </c>
      <c r="E6" s="11">
        <f ca="1">IFERROR(__xludf.DUMMYFUNCTION("""COMPUTED_VALUE"""),0)</f>
        <v>0</v>
      </c>
      <c r="F6" s="11">
        <f ca="1">IFERROR(__xludf.DUMMYFUNCTION("""COMPUTED_VALUE"""),9)</f>
        <v>9</v>
      </c>
      <c r="G6" s="11">
        <f ca="1">IFERROR(__xludf.DUMMYFUNCTION("""COMPUTED_VALUE"""),11)</f>
        <v>11</v>
      </c>
      <c r="H6" s="13">
        <f ca="1">IFERROR(__xludf.DUMMYFUNCTION("""COMPUTED_VALUE"""),39.3333333333333)</f>
        <v>39.3333333333333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x14ac:dyDescent="0.2">
      <c r="A7" s="11">
        <f ca="1">IFERROR(__xludf.DUMMYFUNCTION("""COMPUTED_VALUE"""),47)</f>
        <v>47</v>
      </c>
      <c r="B7" s="11">
        <f ca="1">IFERROR(__xludf.DUMMYFUNCTION("""COMPUTED_VALUE"""),8)</f>
        <v>8</v>
      </c>
      <c r="C7" s="12"/>
      <c r="D7" s="11">
        <f ca="1">IFERROR(__xludf.DUMMYFUNCTION("""COMPUTED_VALUE"""),8)</f>
        <v>8</v>
      </c>
      <c r="E7" s="11">
        <f ca="1">IFERROR(__xludf.DUMMYFUNCTION("""COMPUTED_VALUE"""),0)</f>
        <v>0</v>
      </c>
      <c r="F7" s="11">
        <f ca="1">IFERROR(__xludf.DUMMYFUNCTION("""COMPUTED_VALUE"""),0)</f>
        <v>0</v>
      </c>
      <c r="G7" s="11">
        <f ca="1">IFERROR(__xludf.DUMMYFUNCTION("""COMPUTED_VALUE"""),0)</f>
        <v>0</v>
      </c>
      <c r="H7" s="13">
        <f ca="1">IFERROR(__xludf.DUMMYFUNCTION("""COMPUTED_VALUE"""),13.3333333333333)</f>
        <v>13.3333333333333</v>
      </c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x14ac:dyDescent="0.2">
      <c r="A8" s="11">
        <f ca="1">IFERROR(__xludf.DUMMYFUNCTION("""COMPUTED_VALUE"""),61)</f>
        <v>61</v>
      </c>
      <c r="B8" s="11">
        <f ca="1">IFERROR(__xludf.DUMMYFUNCTION("""COMPUTED_VALUE"""),8)</f>
        <v>8</v>
      </c>
      <c r="C8" s="12"/>
      <c r="D8" s="11">
        <f ca="1">IFERROR(__xludf.DUMMYFUNCTION("""COMPUTED_VALUE"""),2)</f>
        <v>2</v>
      </c>
      <c r="E8" s="11">
        <f ca="1">IFERROR(__xludf.DUMMYFUNCTION("""COMPUTED_VALUE"""),0)</f>
        <v>0</v>
      </c>
      <c r="F8" s="11">
        <f ca="1">IFERROR(__xludf.DUMMYFUNCTION("""COMPUTED_VALUE"""),0)</f>
        <v>0</v>
      </c>
      <c r="G8" s="11">
        <f ca="1">IFERROR(__xludf.DUMMYFUNCTION("""COMPUTED_VALUE"""),0)</f>
        <v>0</v>
      </c>
      <c r="H8" s="13">
        <f ca="1">IFERROR(__xludf.DUMMYFUNCTION("""COMPUTED_VALUE"""),10.3333333333333)</f>
        <v>10.3333333333333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15" t="s">
        <v>68</v>
      </c>
      <c r="B9" s="8">
        <f ca="1">IFERROR(__xludf.DUMMYFUNCTION("""COMPUTED_VALUE"""),7)</f>
        <v>7</v>
      </c>
      <c r="C9" s="9"/>
      <c r="D9" s="8">
        <f ca="1">IFERROR(__xludf.DUMMYFUNCTION("""COMPUTED_VALUE"""),19)</f>
        <v>19</v>
      </c>
      <c r="E9" s="8">
        <f ca="1">IFERROR(__xludf.DUMMYFUNCTION("""COMPUTED_VALUE"""),18)</f>
        <v>18</v>
      </c>
      <c r="F9" s="8">
        <f ca="1">IFERROR(__xludf.DUMMYFUNCTION("""COMPUTED_VALUE"""),23)</f>
        <v>23</v>
      </c>
      <c r="G9" s="8">
        <f ca="1">IFERROR(__xludf.DUMMYFUNCTION("""COMPUTED_VALUE"""),12)</f>
        <v>12</v>
      </c>
      <c r="H9" s="10">
        <f ca="1">IFERROR(__xludf.DUMMYFUNCTION("""COMPUTED_VALUE"""),122.333333333333)</f>
        <v>122.333333333333</v>
      </c>
      <c r="I9" s="1" t="s">
        <v>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15" t="s">
        <v>65</v>
      </c>
      <c r="B10" s="8">
        <f ca="1">IFERROR(__xludf.DUMMYFUNCTION("""COMPUTED_VALUE"""),7)</f>
        <v>7</v>
      </c>
      <c r="C10" s="9"/>
      <c r="D10" s="8">
        <f ca="1">IFERROR(__xludf.DUMMYFUNCTION("""COMPUTED_VALUE"""),13)</f>
        <v>13</v>
      </c>
      <c r="E10" s="8">
        <f ca="1">IFERROR(__xludf.DUMMYFUNCTION("""COMPUTED_VALUE"""),8)</f>
        <v>8</v>
      </c>
      <c r="F10" s="8">
        <f ca="1">IFERROR(__xludf.DUMMYFUNCTION("""COMPUTED_VALUE"""),25)</f>
        <v>25</v>
      </c>
      <c r="G10" s="8">
        <f ca="1">IFERROR(__xludf.DUMMYFUNCTION("""COMPUTED_VALUE"""),13)</f>
        <v>13</v>
      </c>
      <c r="H10" s="10">
        <f ca="1">IFERROR(__xludf.DUMMYFUNCTION("""COMPUTED_VALUE"""),120.999999999999)</f>
        <v>120.99999999999901</v>
      </c>
      <c r="I10" s="1" t="s">
        <v>10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15" t="s">
        <v>67</v>
      </c>
      <c r="B11" s="8">
        <f ca="1">IFERROR(__xludf.DUMMYFUNCTION("""COMPUTED_VALUE"""),7)</f>
        <v>7</v>
      </c>
      <c r="C11" s="9"/>
      <c r="D11" s="8">
        <f ca="1">IFERROR(__xludf.DUMMYFUNCTION("""COMPUTED_VALUE"""),14)</f>
        <v>14</v>
      </c>
      <c r="E11" s="8">
        <f ca="1">IFERROR(__xludf.DUMMYFUNCTION("""COMPUTED_VALUE"""),15)</f>
        <v>15</v>
      </c>
      <c r="F11" s="8">
        <f ca="1">IFERROR(__xludf.DUMMYFUNCTION("""COMPUTED_VALUE"""),24)</f>
        <v>24</v>
      </c>
      <c r="G11" s="8">
        <f ca="1">IFERROR(__xludf.DUMMYFUNCTION("""COMPUTED_VALUE"""),13)</f>
        <v>13</v>
      </c>
      <c r="H11" s="10">
        <f ca="1">IFERROR(__xludf.DUMMYFUNCTION("""COMPUTED_VALUE"""),114)</f>
        <v>114</v>
      </c>
      <c r="I11" s="1" t="s">
        <v>11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1">
        <f ca="1">IFERROR(__xludf.DUMMYFUNCTION("""COMPUTED_VALUE"""),43)</f>
        <v>43</v>
      </c>
      <c r="B12" s="11">
        <f ca="1">IFERROR(__xludf.DUMMYFUNCTION("""COMPUTED_VALUE"""),7)</f>
        <v>7</v>
      </c>
      <c r="C12" s="12"/>
      <c r="D12" s="11">
        <f ca="1">IFERROR(__xludf.DUMMYFUNCTION("""COMPUTED_VALUE"""),16)</f>
        <v>16</v>
      </c>
      <c r="E12" s="11">
        <f ca="1">IFERROR(__xludf.DUMMYFUNCTION("""COMPUTED_VALUE"""),16)</f>
        <v>16</v>
      </c>
      <c r="F12" s="11">
        <f ca="1">IFERROR(__xludf.DUMMYFUNCTION("""COMPUTED_VALUE"""),11)</f>
        <v>11</v>
      </c>
      <c r="G12" s="11">
        <f ca="1">IFERROR(__xludf.DUMMYFUNCTION("""COMPUTED_VALUE"""),13)</f>
        <v>13</v>
      </c>
      <c r="H12" s="13">
        <f ca="1">IFERROR(__xludf.DUMMYFUNCTION("""COMPUTED_VALUE"""),107.666666666666)</f>
        <v>107.666666666666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11">
        <f ca="1">IFERROR(__xludf.DUMMYFUNCTION("""COMPUTED_VALUE"""),10)</f>
        <v>10</v>
      </c>
      <c r="B13" s="11">
        <f ca="1">IFERROR(__xludf.DUMMYFUNCTION("""COMPUTED_VALUE"""),7)</f>
        <v>7</v>
      </c>
      <c r="C13" s="12"/>
      <c r="D13" s="11">
        <f ca="1">IFERROR(__xludf.DUMMYFUNCTION("""COMPUTED_VALUE"""),18)</f>
        <v>18</v>
      </c>
      <c r="E13" s="11">
        <f ca="1">IFERROR(__xludf.DUMMYFUNCTION("""COMPUTED_VALUE"""),8)</f>
        <v>8</v>
      </c>
      <c r="F13" s="11">
        <f ca="1">IFERROR(__xludf.DUMMYFUNCTION("""COMPUTED_VALUE"""),10)</f>
        <v>10</v>
      </c>
      <c r="G13" s="11">
        <f ca="1">IFERROR(__xludf.DUMMYFUNCTION("""COMPUTED_VALUE"""),10)</f>
        <v>10</v>
      </c>
      <c r="H13" s="13">
        <f ca="1">IFERROR(__xludf.DUMMYFUNCTION("""COMPUTED_VALUE"""),94.6666666666666)</f>
        <v>94.6666666666666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12">
        <f ca="1">IFERROR(__xludf.DUMMYFUNCTION("""COMPUTED_VALUE"""),61)</f>
        <v>61</v>
      </c>
      <c r="B14" s="12">
        <f ca="1">IFERROR(__xludf.DUMMYFUNCTION("""COMPUTED_VALUE"""),7)</f>
        <v>7</v>
      </c>
      <c r="C14" s="12"/>
      <c r="D14" s="11">
        <f ca="1">IFERROR(__xludf.DUMMYFUNCTION("""COMPUTED_VALUE"""),11)</f>
        <v>11</v>
      </c>
      <c r="E14" s="11">
        <f ca="1">IFERROR(__xludf.DUMMYFUNCTION("""COMPUTED_VALUE"""),5)</f>
        <v>5</v>
      </c>
      <c r="F14" s="11">
        <f ca="1">IFERROR(__xludf.DUMMYFUNCTION("""COMPUTED_VALUE"""),19)</f>
        <v>19</v>
      </c>
      <c r="G14" s="11">
        <f ca="1">IFERROR(__xludf.DUMMYFUNCTION("""COMPUTED_VALUE"""),13)</f>
        <v>13</v>
      </c>
      <c r="H14" s="13">
        <f ca="1">IFERROR(__xludf.DUMMYFUNCTION("""COMPUTED_VALUE"""),94.6666666666666)</f>
        <v>94.6666666666666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12">
        <f ca="1">IFERROR(__xludf.DUMMYFUNCTION("""COMPUTED_VALUE"""),90)</f>
        <v>90</v>
      </c>
      <c r="B15" s="12">
        <f ca="1">IFERROR(__xludf.DUMMYFUNCTION("""COMPUTED_VALUE"""),7)</f>
        <v>7</v>
      </c>
      <c r="C15" s="12"/>
      <c r="D15" s="11">
        <f ca="1">IFERROR(__xludf.DUMMYFUNCTION("""COMPUTED_VALUE"""),15)</f>
        <v>15</v>
      </c>
      <c r="E15" s="11">
        <f ca="1">IFERROR(__xludf.DUMMYFUNCTION("""COMPUTED_VALUE"""),0)</f>
        <v>0</v>
      </c>
      <c r="F15" s="11">
        <f ca="1">IFERROR(__xludf.DUMMYFUNCTION("""COMPUTED_VALUE"""),15)</f>
        <v>15</v>
      </c>
      <c r="G15" s="11">
        <f ca="1">IFERROR(__xludf.DUMMYFUNCTION("""COMPUTED_VALUE"""),10)</f>
        <v>10</v>
      </c>
      <c r="H15" s="13">
        <f ca="1">IFERROR(__xludf.DUMMYFUNCTION("""COMPUTED_VALUE"""),94)</f>
        <v>94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12">
        <f ca="1">IFERROR(__xludf.DUMMYFUNCTION("""COMPUTED_VALUE"""),79)</f>
        <v>79</v>
      </c>
      <c r="B16" s="12">
        <f ca="1">IFERROR(__xludf.DUMMYFUNCTION("""COMPUTED_VALUE"""),7)</f>
        <v>7</v>
      </c>
      <c r="C16" s="12"/>
      <c r="D16" s="11">
        <f ca="1">IFERROR(__xludf.DUMMYFUNCTION("""COMPUTED_VALUE"""),11)</f>
        <v>11</v>
      </c>
      <c r="E16" s="11">
        <f ca="1">IFERROR(__xludf.DUMMYFUNCTION("""COMPUTED_VALUE"""),0)</f>
        <v>0</v>
      </c>
      <c r="F16" s="11">
        <f ca="1">IFERROR(__xludf.DUMMYFUNCTION("""COMPUTED_VALUE"""),11)</f>
        <v>11</v>
      </c>
      <c r="G16" s="11">
        <f ca="1">IFERROR(__xludf.DUMMYFUNCTION("""COMPUTED_VALUE"""),9)</f>
        <v>9</v>
      </c>
      <c r="H16" s="13">
        <f ca="1">IFERROR(__xludf.DUMMYFUNCTION("""COMPUTED_VALUE"""),75.6666666666666)</f>
        <v>75.6666666666666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12">
        <f ca="1">IFERROR(__xludf.DUMMYFUNCTION("""COMPUTED_VALUE"""),62)</f>
        <v>62</v>
      </c>
      <c r="B17" s="12">
        <f ca="1">IFERROR(__xludf.DUMMYFUNCTION("""COMPUTED_VALUE"""),7)</f>
        <v>7</v>
      </c>
      <c r="C17" s="12"/>
      <c r="D17" s="11">
        <f ca="1">IFERROR(__xludf.DUMMYFUNCTION("""COMPUTED_VALUE"""),7)</f>
        <v>7</v>
      </c>
      <c r="E17" s="11">
        <f ca="1">IFERROR(__xludf.DUMMYFUNCTION("""COMPUTED_VALUE"""),0)</f>
        <v>0</v>
      </c>
      <c r="F17" s="11">
        <f ca="1">IFERROR(__xludf.DUMMYFUNCTION("""COMPUTED_VALUE"""),10)</f>
        <v>10</v>
      </c>
      <c r="G17" s="11">
        <f ca="1">IFERROR(__xludf.DUMMYFUNCTION("""COMPUTED_VALUE"""),10)</f>
        <v>10</v>
      </c>
      <c r="H17" s="13">
        <f ca="1">IFERROR(__xludf.DUMMYFUNCTION("""COMPUTED_VALUE"""),54)</f>
        <v>54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12">
        <f ca="1">IFERROR(__xludf.DUMMYFUNCTION("""COMPUTED_VALUE"""),91)</f>
        <v>91</v>
      </c>
      <c r="B18" s="12">
        <f ca="1">IFERROR(__xludf.DUMMYFUNCTION("""COMPUTED_VALUE"""),7)</f>
        <v>7</v>
      </c>
      <c r="C18" s="12"/>
      <c r="D18" s="11">
        <f ca="1">IFERROR(__xludf.DUMMYFUNCTION("""COMPUTED_VALUE"""),16)</f>
        <v>16</v>
      </c>
      <c r="E18" s="11">
        <f ca="1">IFERROR(__xludf.DUMMYFUNCTION("""COMPUTED_VALUE"""),0)</f>
        <v>0</v>
      </c>
      <c r="F18" s="11">
        <f ca="1">IFERROR(__xludf.DUMMYFUNCTION("""COMPUTED_VALUE"""),10)</f>
        <v>10</v>
      </c>
      <c r="G18" s="11">
        <f ca="1">IFERROR(__xludf.DUMMYFUNCTION("""COMPUTED_VALUE"""),0)</f>
        <v>0</v>
      </c>
      <c r="H18" s="13">
        <f ca="1">IFERROR(__xludf.DUMMYFUNCTION("""COMPUTED_VALUE"""),50.6666666666666)</f>
        <v>50.6666666666666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1"/>
      <c r="B19" s="1"/>
      <c r="C19" s="1"/>
      <c r="D19" s="3"/>
      <c r="E19" s="3"/>
      <c r="F19" s="3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x14ac:dyDescent="0.2">
      <c r="A20" s="1"/>
      <c r="B20" s="1"/>
      <c r="C20" s="1"/>
      <c r="D20" s="3"/>
      <c r="E20" s="3"/>
      <c r="F20" s="3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"/>
      <c r="B21" s="1"/>
      <c r="C21" s="1"/>
      <c r="D21" s="3"/>
      <c r="E21" s="3"/>
      <c r="F21" s="3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1"/>
      <c r="B22" s="1"/>
      <c r="C22" s="1"/>
      <c r="D22" s="3"/>
      <c r="E22" s="3"/>
      <c r="F22" s="3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x14ac:dyDescent="0.2">
      <c r="A23" s="1"/>
      <c r="B23" s="1"/>
      <c r="C23" s="1"/>
      <c r="D23" s="3"/>
      <c r="E23" s="3"/>
      <c r="F23" s="3"/>
      <c r="G23" s="3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x14ac:dyDescent="0.2">
      <c r="A24" s="1"/>
      <c r="B24" s="1"/>
      <c r="C24" s="1"/>
      <c r="D24" s="3"/>
      <c r="E24" s="3"/>
      <c r="F24" s="3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"/>
      <c r="B25" s="1"/>
      <c r="C25" s="1"/>
      <c r="D25" s="3"/>
      <c r="E25" s="3"/>
      <c r="F25" s="3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1"/>
      <c r="C26" s="1"/>
      <c r="D26" s="3"/>
      <c r="E26" s="3"/>
      <c r="F26" s="3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1"/>
      <c r="C27" s="1"/>
      <c r="D27" s="3"/>
      <c r="E27" s="3"/>
      <c r="F27" s="3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1"/>
      <c r="C28" s="1"/>
      <c r="D28" s="3"/>
      <c r="E28" s="3"/>
      <c r="F28" s="3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1"/>
      <c r="C29" s="1"/>
      <c r="D29" s="3"/>
      <c r="E29" s="3"/>
      <c r="F29" s="3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/>
      <c r="C30" s="1"/>
      <c r="D30" s="3"/>
      <c r="E30" s="3"/>
      <c r="F30" s="3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"/>
      <c r="C31" s="1"/>
      <c r="D31" s="3"/>
      <c r="E31" s="3"/>
      <c r="F31" s="3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3"/>
      <c r="E32" s="3"/>
      <c r="F32" s="3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3"/>
      <c r="E33" s="3"/>
      <c r="F33" s="3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3"/>
      <c r="E34" s="3"/>
      <c r="F34" s="3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3"/>
      <c r="E35" s="3"/>
      <c r="F35" s="3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3"/>
      <c r="E36" s="3"/>
      <c r="F36" s="3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3"/>
      <c r="E37" s="3"/>
      <c r="F37" s="3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3"/>
      <c r="E38" s="3"/>
      <c r="F38" s="3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3"/>
      <c r="E39" s="3"/>
      <c r="F39" s="3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3"/>
      <c r="E40" s="3"/>
      <c r="F40" s="3"/>
      <c r="G40" s="3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3"/>
      <c r="E41" s="3"/>
      <c r="F41" s="3"/>
      <c r="G41" s="3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3"/>
      <c r="E42" s="3"/>
      <c r="F42" s="3"/>
      <c r="G42" s="3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3"/>
      <c r="E43" s="3"/>
      <c r="F43" s="3"/>
      <c r="G43" s="3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3"/>
      <c r="E44" s="3"/>
      <c r="F44" s="3"/>
      <c r="G44" s="3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3"/>
      <c r="E45" s="3"/>
      <c r="F45" s="3"/>
      <c r="G45" s="3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3"/>
      <c r="E46" s="3"/>
      <c r="F46" s="3"/>
      <c r="G46" s="3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3"/>
      <c r="E47" s="3"/>
      <c r="F47" s="3"/>
      <c r="G47" s="3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3"/>
      <c r="E48" s="3"/>
      <c r="F48" s="3"/>
      <c r="G48" s="3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I34" sqref="I34"/>
    </sheetView>
  </sheetViews>
  <sheetFormatPr defaultColWidth="14.42578125" defaultRowHeight="15.75" customHeight="1" x14ac:dyDescent="0.2"/>
  <cols>
    <col min="1" max="1" width="20.85546875" customWidth="1"/>
    <col min="2" max="2" width="22.42578125" bestFit="1" customWidth="1"/>
    <col min="3" max="3" width="8.28515625" customWidth="1"/>
  </cols>
  <sheetData>
    <row r="1" spans="1:26" ht="12.75" x14ac:dyDescent="0.2">
      <c r="A1" s="7" t="s">
        <v>0</v>
      </c>
      <c r="B1" s="7" t="s">
        <v>1</v>
      </c>
      <c r="C1" s="7" t="s">
        <v>2</v>
      </c>
      <c r="D1" s="7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9" t="s">
        <v>12</v>
      </c>
      <c r="B2" s="15" t="s">
        <v>62</v>
      </c>
      <c r="C2" s="8">
        <f ca="1">IFERROR(__xludf.DUMMYFUNCTION("""COMPUTED_VALUE"""),8)</f>
        <v>8</v>
      </c>
      <c r="D2" s="8">
        <f ca="1">IFERROR(__xludf.DUMMYFUNCTION("""COMPUTED_VALUE"""),86)</f>
        <v>86</v>
      </c>
      <c r="E2" s="1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9" t="s">
        <v>13</v>
      </c>
      <c r="B3" s="15" t="s">
        <v>63</v>
      </c>
      <c r="C3" s="8">
        <f ca="1">IFERROR(__xludf.DUMMYFUNCTION("""COMPUTED_VALUE"""),8)</f>
        <v>8</v>
      </c>
      <c r="D3" s="8">
        <f ca="1">IFERROR(__xludf.DUMMYFUNCTION("""COMPUTED_VALUE"""),80)</f>
        <v>80</v>
      </c>
      <c r="E3" s="1" t="s">
        <v>4</v>
      </c>
      <c r="F3" s="1"/>
      <c r="G3" s="1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9" t="s">
        <v>14</v>
      </c>
      <c r="B4" s="15" t="s">
        <v>64</v>
      </c>
      <c r="C4" s="8">
        <f ca="1">IFERROR(__xludf.DUMMYFUNCTION("""COMPUTED_VALUE"""),8)</f>
        <v>8</v>
      </c>
      <c r="D4" s="8">
        <f ca="1">IFERROR(__xludf.DUMMYFUNCTION("""COMPUTED_VALUE"""),72)</f>
        <v>72</v>
      </c>
      <c r="E4" s="1" t="s">
        <v>4</v>
      </c>
      <c r="F4" s="1"/>
      <c r="G4" s="1"/>
      <c r="H4" s="1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x14ac:dyDescent="0.2">
      <c r="A5" s="12" t="s">
        <v>15</v>
      </c>
      <c r="B5" s="11">
        <f ca="1">IFERROR(__xludf.DUMMYFUNCTION("""COMPUTED_VALUE"""),70)</f>
        <v>70</v>
      </c>
      <c r="C5" s="11">
        <f ca="1">IFERROR(__xludf.DUMMYFUNCTION("""COMPUTED_VALUE"""),8)</f>
        <v>8</v>
      </c>
      <c r="D5" s="11">
        <f ca="1">IFERROR(__xludf.DUMMYFUNCTION("""COMPUTED_VALUE"""),68)</f>
        <v>68</v>
      </c>
      <c r="E5" s="1"/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x14ac:dyDescent="0.2">
      <c r="A6" s="12" t="s">
        <v>16</v>
      </c>
      <c r="B6" s="11">
        <f ca="1">IFERROR(__xludf.DUMMYFUNCTION("""COMPUTED_VALUE"""),70)</f>
        <v>70</v>
      </c>
      <c r="C6" s="11">
        <f ca="1">IFERROR(__xludf.DUMMYFUNCTION("""COMPUTED_VALUE"""),8)</f>
        <v>8</v>
      </c>
      <c r="D6" s="11">
        <f ca="1">IFERROR(__xludf.DUMMYFUNCTION("""COMPUTED_VALUE"""),67)</f>
        <v>67</v>
      </c>
      <c r="E6" s="1"/>
      <c r="F6" s="1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x14ac:dyDescent="0.2">
      <c r="A7" s="12" t="s">
        <v>17</v>
      </c>
      <c r="B7" s="11">
        <f ca="1">IFERROR(__xludf.DUMMYFUNCTION("""COMPUTED_VALUE"""),43)</f>
        <v>43</v>
      </c>
      <c r="C7" s="11">
        <f ca="1">IFERROR(__xludf.DUMMYFUNCTION("""COMPUTED_VALUE"""),8)</f>
        <v>8</v>
      </c>
      <c r="D7" s="11">
        <f ca="1">IFERROR(__xludf.DUMMYFUNCTION("""COMPUTED_VALUE"""),65)</f>
        <v>65</v>
      </c>
      <c r="E7" s="1"/>
      <c r="F7" s="1"/>
      <c r="G7" s="1"/>
      <c r="H7" s="1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x14ac:dyDescent="0.2">
      <c r="A8" s="12" t="s">
        <v>18</v>
      </c>
      <c r="B8" s="11">
        <f ca="1">IFERROR(__xludf.DUMMYFUNCTION("""COMPUTED_VALUE"""),70)</f>
        <v>70</v>
      </c>
      <c r="C8" s="11">
        <f ca="1">IFERROR(__xludf.DUMMYFUNCTION("""COMPUTED_VALUE"""),8)</f>
        <v>8</v>
      </c>
      <c r="D8" s="11">
        <f ca="1">IFERROR(__xludf.DUMMYFUNCTION("""COMPUTED_VALUE"""),58)</f>
        <v>58</v>
      </c>
      <c r="E8" s="1"/>
      <c r="F8" s="1"/>
      <c r="G8" s="1"/>
      <c r="H8" s="1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x14ac:dyDescent="0.2">
      <c r="A9" s="12" t="s">
        <v>19</v>
      </c>
      <c r="B9" s="11">
        <f ca="1">IFERROR(__xludf.DUMMYFUNCTION("""COMPUTED_VALUE"""),90)</f>
        <v>90</v>
      </c>
      <c r="C9" s="11">
        <f ca="1">IFERROR(__xludf.DUMMYFUNCTION("""COMPUTED_VALUE"""),8)</f>
        <v>8</v>
      </c>
      <c r="D9" s="11">
        <f ca="1">IFERROR(__xludf.DUMMYFUNCTION("""COMPUTED_VALUE"""),53.5)</f>
        <v>53.5</v>
      </c>
      <c r="E9" s="1"/>
      <c r="F9" s="1"/>
      <c r="G9" s="1"/>
      <c r="H9" s="1"/>
      <c r="I9" s="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x14ac:dyDescent="0.2">
      <c r="A10" s="12" t="s">
        <v>20</v>
      </c>
      <c r="B10" s="11">
        <f ca="1">IFERROR(__xludf.DUMMYFUNCTION("""COMPUTED_VALUE"""),79)</f>
        <v>79</v>
      </c>
      <c r="C10" s="11">
        <f ca="1">IFERROR(__xludf.DUMMYFUNCTION("""COMPUTED_VALUE"""),8)</f>
        <v>8</v>
      </c>
      <c r="D10" s="11">
        <f ca="1">IFERROR(__xludf.DUMMYFUNCTION("""COMPUTED_VALUE"""),50)</f>
        <v>50</v>
      </c>
      <c r="E10" s="1"/>
      <c r="F10" s="1"/>
      <c r="G10" s="1"/>
      <c r="H10" s="1"/>
      <c r="I10" s="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x14ac:dyDescent="0.2">
      <c r="A11" s="12" t="s">
        <v>21</v>
      </c>
      <c r="B11" s="11">
        <f ca="1">IFERROR(__xludf.DUMMYFUNCTION("""COMPUTED_VALUE"""),79)</f>
        <v>79</v>
      </c>
      <c r="C11" s="11">
        <f ca="1">IFERROR(__xludf.DUMMYFUNCTION("""COMPUTED_VALUE"""),8)</f>
        <v>8</v>
      </c>
      <c r="D11" s="11">
        <f ca="1">IFERROR(__xludf.DUMMYFUNCTION("""COMPUTED_VALUE"""),49)</f>
        <v>49</v>
      </c>
      <c r="E11" s="1"/>
      <c r="F11" s="1"/>
      <c r="G11" s="1"/>
      <c r="H11" s="1"/>
      <c r="I11" s="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2" t="s">
        <v>22</v>
      </c>
      <c r="B12" s="11">
        <f ca="1">IFERROR(__xludf.DUMMYFUNCTION("""COMPUTED_VALUE"""),43)</f>
        <v>43</v>
      </c>
      <c r="C12" s="11">
        <f ca="1">IFERROR(__xludf.DUMMYFUNCTION("""COMPUTED_VALUE"""),8)</f>
        <v>8</v>
      </c>
      <c r="D12" s="11">
        <f ca="1">IFERROR(__xludf.DUMMYFUNCTION("""COMPUTED_VALUE"""),45)</f>
        <v>45</v>
      </c>
      <c r="E12" s="1"/>
      <c r="F12" s="1"/>
      <c r="G12" s="1"/>
      <c r="H12" s="1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12" t="s">
        <v>23</v>
      </c>
      <c r="B13" s="11">
        <f ca="1">IFERROR(__xludf.DUMMYFUNCTION("""COMPUTED_VALUE"""),90)</f>
        <v>90</v>
      </c>
      <c r="C13" s="11">
        <f ca="1">IFERROR(__xludf.DUMMYFUNCTION("""COMPUTED_VALUE"""),8)</f>
        <v>8</v>
      </c>
      <c r="D13" s="11">
        <f ca="1">IFERROR(__xludf.DUMMYFUNCTION("""COMPUTED_VALUE"""),43)</f>
        <v>43</v>
      </c>
      <c r="E13" s="1"/>
      <c r="F13" s="1"/>
      <c r="G13" s="1"/>
      <c r="H13" s="1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12" t="s">
        <v>24</v>
      </c>
      <c r="B14" s="11">
        <f ca="1">IFERROR(__xludf.DUMMYFUNCTION("""COMPUTED_VALUE"""),62)</f>
        <v>62</v>
      </c>
      <c r="C14" s="11">
        <f ca="1">IFERROR(__xludf.DUMMYFUNCTION("""COMPUTED_VALUE"""),8)</f>
        <v>8</v>
      </c>
      <c r="D14" s="11">
        <f ca="1">IFERROR(__xludf.DUMMYFUNCTION("""COMPUTED_VALUE"""),24)</f>
        <v>24</v>
      </c>
      <c r="E14" s="1"/>
      <c r="F14" s="1"/>
      <c r="G14" s="1"/>
      <c r="H14" s="1"/>
      <c r="I14" s="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12" t="s">
        <v>25</v>
      </c>
      <c r="B15" s="11">
        <f ca="1">IFERROR(__xludf.DUMMYFUNCTION("""COMPUTED_VALUE"""),62)</f>
        <v>62</v>
      </c>
      <c r="C15" s="11">
        <f ca="1">IFERROR(__xludf.DUMMYFUNCTION("""COMPUTED_VALUE"""),8)</f>
        <v>8</v>
      </c>
      <c r="D15" s="11">
        <f ca="1">IFERROR(__xludf.DUMMYFUNCTION("""COMPUTED_VALUE"""),22)</f>
        <v>22</v>
      </c>
      <c r="E15" s="1"/>
      <c r="F15" s="1"/>
      <c r="G15" s="1"/>
      <c r="H15" s="1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12" t="s">
        <v>26</v>
      </c>
      <c r="B16" s="11">
        <f ca="1">IFERROR(__xludf.DUMMYFUNCTION("""COMPUTED_VALUE"""),61)</f>
        <v>61</v>
      </c>
      <c r="C16" s="11">
        <f ca="1">IFERROR(__xludf.DUMMYFUNCTION("""COMPUTED_VALUE"""),8)</f>
        <v>8</v>
      </c>
      <c r="D16" s="11">
        <f ca="1">IFERROR(__xludf.DUMMYFUNCTION("""COMPUTED_VALUE"""),18)</f>
        <v>18</v>
      </c>
      <c r="E16" s="1"/>
      <c r="F16" s="1"/>
      <c r="G16" s="1"/>
      <c r="H16" s="1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12" t="s">
        <v>27</v>
      </c>
      <c r="B17" s="11">
        <f ca="1">IFERROR(__xludf.DUMMYFUNCTION("""COMPUTED_VALUE"""),47)</f>
        <v>47</v>
      </c>
      <c r="C17" s="11">
        <f ca="1">IFERROR(__xludf.DUMMYFUNCTION("""COMPUTED_VALUE"""),8)</f>
        <v>8</v>
      </c>
      <c r="D17" s="11">
        <f ca="1">IFERROR(__xludf.DUMMYFUNCTION("""COMPUTED_VALUE"""),7)</f>
        <v>7</v>
      </c>
      <c r="E17" s="1"/>
      <c r="F17" s="1"/>
      <c r="G17" s="1"/>
      <c r="H17" s="1"/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12" t="s">
        <v>28</v>
      </c>
      <c r="B18" s="11">
        <f ca="1">IFERROR(__xludf.DUMMYFUNCTION("""COMPUTED_VALUE"""),61)</f>
        <v>61</v>
      </c>
      <c r="C18" s="11">
        <f ca="1">IFERROR(__xludf.DUMMYFUNCTION("""COMPUTED_VALUE"""),8)</f>
        <v>8</v>
      </c>
      <c r="D18" s="11">
        <f ca="1">IFERROR(__xludf.DUMMYFUNCTION("""COMPUTED_VALUE"""),7)</f>
        <v>7</v>
      </c>
      <c r="E18" s="1"/>
      <c r="F18" s="1"/>
      <c r="G18" s="1"/>
      <c r="H18" s="1"/>
      <c r="I18" s="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12" t="s">
        <v>29</v>
      </c>
      <c r="B19" s="11">
        <f ca="1">IFERROR(__xludf.DUMMYFUNCTION("""COMPUTED_VALUE"""),47)</f>
        <v>47</v>
      </c>
      <c r="C19" s="11">
        <f ca="1">IFERROR(__xludf.DUMMYFUNCTION("""COMPUTED_VALUE"""),8)</f>
        <v>8</v>
      </c>
      <c r="D19" s="11">
        <f ca="1">IFERROR(__xludf.DUMMYFUNCTION("""COMPUTED_VALUE"""),6)</f>
        <v>6</v>
      </c>
      <c r="E19" s="1"/>
      <c r="F19" s="1"/>
      <c r="G19" s="1"/>
      <c r="H19" s="1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x14ac:dyDescent="0.2">
      <c r="A20" s="12" t="s">
        <v>30</v>
      </c>
      <c r="B20" s="11">
        <f ca="1">IFERROR(__xludf.DUMMYFUNCTION("""COMPUTED_VALUE"""),62)</f>
        <v>62</v>
      </c>
      <c r="C20" s="11">
        <f ca="1">IFERROR(__xludf.DUMMYFUNCTION("""COMPUTED_VALUE"""),8)</f>
        <v>8</v>
      </c>
      <c r="D20" s="11">
        <f ca="1">IFERROR(__xludf.DUMMYFUNCTION("""COMPUTED_VALUE"""),6)</f>
        <v>6</v>
      </c>
      <c r="E20" s="1"/>
      <c r="F20" s="1"/>
      <c r="G20" s="1"/>
      <c r="H20" s="1"/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2" t="s">
        <v>31</v>
      </c>
      <c r="B21" s="11">
        <f ca="1">IFERROR(__xludf.DUMMYFUNCTION("""COMPUTED_VALUE"""),47)</f>
        <v>47</v>
      </c>
      <c r="C21" s="11">
        <f ca="1">IFERROR(__xludf.DUMMYFUNCTION("""COMPUTED_VALUE"""),8)</f>
        <v>8</v>
      </c>
      <c r="D21" s="11">
        <f ca="1">IFERROR(__xludf.DUMMYFUNCTION("""COMPUTED_VALUE"""),3)</f>
        <v>3</v>
      </c>
      <c r="E21" s="1"/>
      <c r="F21" s="1"/>
      <c r="G21" s="1"/>
      <c r="H21" s="1"/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12" t="s">
        <v>32</v>
      </c>
      <c r="B22" s="11">
        <f ca="1">IFERROR(__xludf.DUMMYFUNCTION("""COMPUTED_VALUE"""),61)</f>
        <v>61</v>
      </c>
      <c r="C22" s="11">
        <f ca="1">IFERROR(__xludf.DUMMYFUNCTION("""COMPUTED_VALUE"""),8)</f>
        <v>8</v>
      </c>
      <c r="D22" s="11">
        <f ca="1">IFERROR(__xludf.DUMMYFUNCTION("""COMPUTED_VALUE"""),0)</f>
        <v>0</v>
      </c>
      <c r="E22" s="1"/>
      <c r="F22" s="1"/>
      <c r="G22" s="1"/>
      <c r="H22" s="1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 s="9" t="s">
        <v>33</v>
      </c>
      <c r="B23" s="14" t="s">
        <v>65</v>
      </c>
      <c r="C23" s="8">
        <f ca="1">IFERROR(__xludf.DUMMYFUNCTION("""COMPUTED_VALUE"""),7)</f>
        <v>7</v>
      </c>
      <c r="D23" s="8">
        <f ca="1">IFERROR(__xludf.DUMMYFUNCTION("""COMPUTED_VALUE"""),70)</f>
        <v>70</v>
      </c>
      <c r="E23" s="1" t="s">
        <v>4</v>
      </c>
      <c r="F23" s="1"/>
      <c r="G23" s="1"/>
      <c r="H23" s="1"/>
      <c r="I23" s="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 s="9" t="s">
        <v>34</v>
      </c>
      <c r="B24" s="15" t="s">
        <v>64</v>
      </c>
      <c r="C24" s="8">
        <f ca="1">IFERROR(__xludf.DUMMYFUNCTION("""COMPUTED_VALUE"""),7)</f>
        <v>7</v>
      </c>
      <c r="D24" s="8">
        <f ca="1">IFERROR(__xludf.DUMMYFUNCTION("""COMPUTED_VALUE"""),68)</f>
        <v>68</v>
      </c>
      <c r="E24" s="1" t="s">
        <v>4</v>
      </c>
      <c r="F24" s="1"/>
      <c r="G24" s="1"/>
      <c r="H24" s="1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9" t="s">
        <v>35</v>
      </c>
      <c r="B25" s="14" t="s">
        <v>66</v>
      </c>
      <c r="C25" s="8">
        <f ca="1">IFERROR(__xludf.DUMMYFUNCTION("""COMPUTED_VALUE"""),7)</f>
        <v>7</v>
      </c>
      <c r="D25" s="8">
        <f ca="1">IFERROR(__xludf.DUMMYFUNCTION("""COMPUTED_VALUE"""),67)</f>
        <v>67</v>
      </c>
      <c r="E25" s="1" t="s">
        <v>4</v>
      </c>
      <c r="F25" s="1"/>
      <c r="G25" s="1"/>
      <c r="H25" s="1"/>
      <c r="I25" s="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 s="9" t="s">
        <v>36</v>
      </c>
      <c r="B26" s="15" t="s">
        <v>63</v>
      </c>
      <c r="C26" s="8">
        <f ca="1">IFERROR(__xludf.DUMMYFUNCTION("""COMPUTED_VALUE"""),7)</f>
        <v>7</v>
      </c>
      <c r="D26" s="8">
        <f ca="1">IFERROR(__xludf.DUMMYFUNCTION("""COMPUTED_VALUE"""),67)</f>
        <v>67</v>
      </c>
      <c r="E26" s="16" t="s">
        <v>4</v>
      </c>
      <c r="F26" s="1"/>
      <c r="G26" s="1"/>
      <c r="H26" s="1"/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2" t="s">
        <v>37</v>
      </c>
      <c r="B27" s="11">
        <f ca="1">IFERROR(__xludf.DUMMYFUNCTION("""COMPUTED_VALUE"""),70)</f>
        <v>70</v>
      </c>
      <c r="C27" s="11">
        <f ca="1">IFERROR(__xludf.DUMMYFUNCTION("""COMPUTED_VALUE"""),7)</f>
        <v>7</v>
      </c>
      <c r="D27" s="11">
        <f ca="1">IFERROR(__xludf.DUMMYFUNCTION("""COMPUTED_VALUE"""),59)</f>
        <v>59</v>
      </c>
      <c r="E27" s="1"/>
      <c r="F27" s="1"/>
      <c r="G27" s="1"/>
      <c r="H27" s="1"/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2" t="s">
        <v>38</v>
      </c>
      <c r="B28" s="11">
        <f ca="1">IFERROR(__xludf.DUMMYFUNCTION("""COMPUTED_VALUE"""),77)</f>
        <v>77</v>
      </c>
      <c r="C28" s="11">
        <f ca="1">IFERROR(__xludf.DUMMYFUNCTION("""COMPUTED_VALUE"""),7)</f>
        <v>7</v>
      </c>
      <c r="D28" s="11">
        <f ca="1">IFERROR(__xludf.DUMMYFUNCTION("""COMPUTED_VALUE"""),59)</f>
        <v>59</v>
      </c>
      <c r="E28" s="1"/>
      <c r="F28" s="1"/>
      <c r="G28" s="1"/>
      <c r="H28" s="1"/>
      <c r="I28" s="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2" t="s">
        <v>39</v>
      </c>
      <c r="B29" s="11">
        <f ca="1">IFERROR(__xludf.DUMMYFUNCTION("""COMPUTED_VALUE"""),10)</f>
        <v>10</v>
      </c>
      <c r="C29" s="11">
        <f ca="1">IFERROR(__xludf.DUMMYFUNCTION("""COMPUTED_VALUE"""),7)</f>
        <v>7</v>
      </c>
      <c r="D29" s="11">
        <f ca="1">IFERROR(__xludf.DUMMYFUNCTION("""COMPUTED_VALUE"""),58)</f>
        <v>58</v>
      </c>
      <c r="E29" s="1"/>
      <c r="F29" s="1"/>
      <c r="G29" s="1"/>
      <c r="H29" s="1"/>
      <c r="I29" s="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2" t="s">
        <v>40</v>
      </c>
      <c r="B30" s="11">
        <f ca="1">IFERROR(__xludf.DUMMYFUNCTION("""COMPUTED_VALUE"""),90)</f>
        <v>90</v>
      </c>
      <c r="C30" s="11">
        <f ca="1">IFERROR(__xludf.DUMMYFUNCTION("""COMPUTED_VALUE"""),7)</f>
        <v>7</v>
      </c>
      <c r="D30" s="11">
        <f ca="1">IFERROR(__xludf.DUMMYFUNCTION("""COMPUTED_VALUE"""),58)</f>
        <v>58</v>
      </c>
      <c r="E30" s="1"/>
      <c r="F30" s="1"/>
      <c r="G30" s="1"/>
      <c r="H30" s="1"/>
      <c r="I30" s="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2" t="s">
        <v>41</v>
      </c>
      <c r="B31" s="11">
        <f ca="1">IFERROR(__xludf.DUMMYFUNCTION("""COMPUTED_VALUE"""),77)</f>
        <v>77</v>
      </c>
      <c r="C31" s="11">
        <f ca="1">IFERROR(__xludf.DUMMYFUNCTION("""COMPUTED_VALUE"""),7)</f>
        <v>7</v>
      </c>
      <c r="D31" s="11">
        <f ca="1">IFERROR(__xludf.DUMMYFUNCTION("""COMPUTED_VALUE"""),57)</f>
        <v>57</v>
      </c>
      <c r="E31" s="1"/>
      <c r="F31" s="1"/>
      <c r="G31" s="1"/>
      <c r="H31" s="1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2" t="s">
        <v>42</v>
      </c>
      <c r="B32" s="11">
        <f ca="1">IFERROR(__xludf.DUMMYFUNCTION("""COMPUTED_VALUE"""),10)</f>
        <v>10</v>
      </c>
      <c r="C32" s="11">
        <f ca="1">IFERROR(__xludf.DUMMYFUNCTION("""COMPUTED_VALUE"""),7)</f>
        <v>7</v>
      </c>
      <c r="D32" s="11">
        <f ca="1">IFERROR(__xludf.DUMMYFUNCTION("""COMPUTED_VALUE"""),56)</f>
        <v>56</v>
      </c>
      <c r="E32" s="1"/>
      <c r="F32" s="1"/>
      <c r="G32" s="1"/>
      <c r="H32" s="1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2" t="s">
        <v>25</v>
      </c>
      <c r="B33" s="11">
        <f ca="1">IFERROR(__xludf.DUMMYFUNCTION("""COMPUTED_VALUE"""),32)</f>
        <v>32</v>
      </c>
      <c r="C33" s="11">
        <f ca="1">IFERROR(__xludf.DUMMYFUNCTION("""COMPUTED_VALUE"""),7)</f>
        <v>7</v>
      </c>
      <c r="D33" s="11">
        <f ca="1">IFERROR(__xludf.DUMMYFUNCTION("""COMPUTED_VALUE"""),54)</f>
        <v>54</v>
      </c>
      <c r="E33" s="1"/>
      <c r="F33" s="1"/>
      <c r="G33" s="1"/>
      <c r="H33" s="1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2" t="s">
        <v>43</v>
      </c>
      <c r="B34" s="11">
        <f ca="1">IFERROR(__xludf.DUMMYFUNCTION("""COMPUTED_VALUE"""),90)</f>
        <v>90</v>
      </c>
      <c r="C34" s="11">
        <f ca="1">IFERROR(__xludf.DUMMYFUNCTION("""COMPUTED_VALUE"""),7)</f>
        <v>7</v>
      </c>
      <c r="D34" s="11">
        <f ca="1">IFERROR(__xludf.DUMMYFUNCTION("""COMPUTED_VALUE"""),53)</f>
        <v>53</v>
      </c>
      <c r="E34" s="1"/>
      <c r="F34" s="1"/>
      <c r="G34" s="1"/>
      <c r="H34" s="1"/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2" t="s">
        <v>44</v>
      </c>
      <c r="B35" s="11">
        <f ca="1">IFERROR(__xludf.DUMMYFUNCTION("""COMPUTED_VALUE"""),70)</f>
        <v>70</v>
      </c>
      <c r="C35" s="11">
        <f ca="1">IFERROR(__xludf.DUMMYFUNCTION("""COMPUTED_VALUE"""),7)</f>
        <v>7</v>
      </c>
      <c r="D35" s="11">
        <f ca="1">IFERROR(__xludf.DUMMYFUNCTION("""COMPUTED_VALUE"""),51)</f>
        <v>51</v>
      </c>
      <c r="E35" s="1"/>
      <c r="F35" s="1"/>
      <c r="G35" s="1"/>
      <c r="H35" s="1"/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2" t="s">
        <v>45</v>
      </c>
      <c r="B36" s="11">
        <f ca="1">IFERROR(__xludf.DUMMYFUNCTION("""COMPUTED_VALUE"""),90)</f>
        <v>90</v>
      </c>
      <c r="C36" s="11">
        <f ca="1">IFERROR(__xludf.DUMMYFUNCTION("""COMPUTED_VALUE"""),7)</f>
        <v>7</v>
      </c>
      <c r="D36" s="11">
        <f ca="1">IFERROR(__xludf.DUMMYFUNCTION("""COMPUTED_VALUE"""),51)</f>
        <v>51</v>
      </c>
      <c r="E36" s="1"/>
      <c r="F36" s="1"/>
      <c r="G36" s="1"/>
      <c r="H36" s="1"/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2" t="s">
        <v>46</v>
      </c>
      <c r="B37" s="11">
        <f ca="1">IFERROR(__xludf.DUMMYFUNCTION("""COMPUTED_VALUE"""),32)</f>
        <v>32</v>
      </c>
      <c r="C37" s="11">
        <f ca="1">IFERROR(__xludf.DUMMYFUNCTION("""COMPUTED_VALUE"""),7)</f>
        <v>7</v>
      </c>
      <c r="D37" s="11">
        <f ca="1">IFERROR(__xludf.DUMMYFUNCTION("""COMPUTED_VALUE"""),50)</f>
        <v>50</v>
      </c>
      <c r="E37" s="1"/>
      <c r="F37" s="1"/>
      <c r="G37" s="1"/>
      <c r="H37" s="1"/>
      <c r="I37" s="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2" t="s">
        <v>47</v>
      </c>
      <c r="B38" s="12">
        <f ca="1">IFERROR(__xludf.DUMMYFUNCTION("""COMPUTED_VALUE"""),79)</f>
        <v>79</v>
      </c>
      <c r="C38" s="12">
        <f ca="1">IFERROR(__xludf.DUMMYFUNCTION("""COMPUTED_VALUE"""),7)</f>
        <v>7</v>
      </c>
      <c r="D38" s="11">
        <f ca="1">IFERROR(__xludf.DUMMYFUNCTION("""COMPUTED_VALUE"""),49)</f>
        <v>49</v>
      </c>
      <c r="E38" s="1"/>
      <c r="F38" s="1"/>
      <c r="G38" s="1"/>
      <c r="H38" s="1"/>
      <c r="I38" s="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2" t="s">
        <v>48</v>
      </c>
      <c r="B39" s="12">
        <f ca="1">IFERROR(__xludf.DUMMYFUNCTION("""COMPUTED_VALUE"""),61)</f>
        <v>61</v>
      </c>
      <c r="C39" s="12">
        <f ca="1">IFERROR(__xludf.DUMMYFUNCTION("""COMPUTED_VALUE"""),7)</f>
        <v>7</v>
      </c>
      <c r="D39" s="11">
        <f ca="1">IFERROR(__xludf.DUMMYFUNCTION("""COMPUTED_VALUE"""),48)</f>
        <v>48</v>
      </c>
      <c r="E39" s="1"/>
      <c r="F39" s="1"/>
      <c r="G39" s="1"/>
      <c r="H39" s="1"/>
      <c r="I39" s="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2" t="s">
        <v>49</v>
      </c>
      <c r="B40" s="12">
        <f ca="1">IFERROR(__xludf.DUMMYFUNCTION("""COMPUTED_VALUE"""),32)</f>
        <v>32</v>
      </c>
      <c r="C40" s="12">
        <f ca="1">IFERROR(__xludf.DUMMYFUNCTION("""COMPUTED_VALUE"""),7)</f>
        <v>7</v>
      </c>
      <c r="D40" s="11">
        <f ca="1">IFERROR(__xludf.DUMMYFUNCTION("""COMPUTED_VALUE"""),47)</f>
        <v>47</v>
      </c>
      <c r="E40" s="1"/>
      <c r="F40" s="1"/>
      <c r="G40" s="1"/>
      <c r="H40" s="1"/>
      <c r="I40" s="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2" t="s">
        <v>50</v>
      </c>
      <c r="B41" s="12">
        <f ca="1">IFERROR(__xludf.DUMMYFUNCTION("""COMPUTED_VALUE"""),43)</f>
        <v>43</v>
      </c>
      <c r="C41" s="12">
        <f ca="1">IFERROR(__xludf.DUMMYFUNCTION("""COMPUTED_VALUE"""),7)</f>
        <v>7</v>
      </c>
      <c r="D41" s="11">
        <f ca="1">IFERROR(__xludf.DUMMYFUNCTION("""COMPUTED_VALUE"""),47)</f>
        <v>47</v>
      </c>
      <c r="E41" s="1"/>
      <c r="F41" s="1"/>
      <c r="G41" s="1"/>
      <c r="H41" s="1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2" t="s">
        <v>51</v>
      </c>
      <c r="B42" s="12">
        <f ca="1">IFERROR(__xludf.DUMMYFUNCTION("""COMPUTED_VALUE"""),43)</f>
        <v>43</v>
      </c>
      <c r="C42" s="12">
        <f ca="1">IFERROR(__xludf.DUMMYFUNCTION("""COMPUTED_VALUE"""),7)</f>
        <v>7</v>
      </c>
      <c r="D42" s="11">
        <f ca="1">IFERROR(__xludf.DUMMYFUNCTION("""COMPUTED_VALUE"""),40)</f>
        <v>40</v>
      </c>
      <c r="E42" s="1"/>
      <c r="F42" s="1"/>
      <c r="G42" s="1"/>
      <c r="H42" s="1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2" t="s">
        <v>52</v>
      </c>
      <c r="B43" s="12">
        <f ca="1">IFERROR(__xludf.DUMMYFUNCTION("""COMPUTED_VALUE"""),70)</f>
        <v>70</v>
      </c>
      <c r="C43" s="12">
        <f ca="1">IFERROR(__xludf.DUMMYFUNCTION("""COMPUTED_VALUE"""),7)</f>
        <v>7</v>
      </c>
      <c r="D43" s="11">
        <f ca="1">IFERROR(__xludf.DUMMYFUNCTION("""COMPUTED_VALUE"""),34)</f>
        <v>34</v>
      </c>
      <c r="E43" s="1"/>
      <c r="F43" s="1"/>
      <c r="G43" s="1"/>
      <c r="H43" s="1"/>
      <c r="I43" s="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2" t="s">
        <v>53</v>
      </c>
      <c r="B44" s="12">
        <f ca="1">IFERROR(__xludf.DUMMYFUNCTION("""COMPUTED_VALUE"""),91)</f>
        <v>91</v>
      </c>
      <c r="C44" s="12">
        <f ca="1">IFERROR(__xludf.DUMMYFUNCTION("""COMPUTED_VALUE"""),7)</f>
        <v>7</v>
      </c>
      <c r="D44" s="11">
        <f ca="1">IFERROR(__xludf.DUMMYFUNCTION("""COMPUTED_VALUE"""),33)</f>
        <v>33</v>
      </c>
      <c r="E44" s="1"/>
      <c r="F44" s="1"/>
      <c r="G44" s="1"/>
      <c r="H44" s="1"/>
      <c r="I44" s="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2" t="s">
        <v>54</v>
      </c>
      <c r="B45" s="12">
        <f ca="1">IFERROR(__xludf.DUMMYFUNCTION("""COMPUTED_VALUE"""),10)</f>
        <v>10</v>
      </c>
      <c r="C45" s="12">
        <f ca="1">IFERROR(__xludf.DUMMYFUNCTION("""COMPUTED_VALUE"""),7)</f>
        <v>7</v>
      </c>
      <c r="D45" s="11">
        <f ca="1">IFERROR(__xludf.DUMMYFUNCTION("""COMPUTED_VALUE"""),32)</f>
        <v>32</v>
      </c>
      <c r="E45" s="1"/>
      <c r="F45" s="1"/>
      <c r="G45" s="1"/>
      <c r="H45" s="1"/>
      <c r="I45" s="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2" t="s">
        <v>55</v>
      </c>
      <c r="B46" s="12">
        <f ca="1">IFERROR(__xludf.DUMMYFUNCTION("""COMPUTED_VALUE"""),62)</f>
        <v>62</v>
      </c>
      <c r="C46" s="12">
        <f ca="1">IFERROR(__xludf.DUMMYFUNCTION("""COMPUTED_VALUE"""),7)</f>
        <v>7</v>
      </c>
      <c r="D46" s="11">
        <f ca="1">IFERROR(__xludf.DUMMYFUNCTION("""COMPUTED_VALUE"""),31)</f>
        <v>31</v>
      </c>
      <c r="E46" s="1"/>
      <c r="F46" s="1"/>
      <c r="G46" s="1"/>
      <c r="H46" s="1"/>
      <c r="I46" s="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2" t="s">
        <v>56</v>
      </c>
      <c r="B47" s="12">
        <f ca="1">IFERROR(__xludf.DUMMYFUNCTION("""COMPUTED_VALUE"""),62)</f>
        <v>62</v>
      </c>
      <c r="C47" s="12">
        <f ca="1">IFERROR(__xludf.DUMMYFUNCTION("""COMPUTED_VALUE"""),7)</f>
        <v>7</v>
      </c>
      <c r="D47" s="11">
        <f ca="1">IFERROR(__xludf.DUMMYFUNCTION("""COMPUTED_VALUE"""),27)</f>
        <v>27</v>
      </c>
      <c r="E47" s="1"/>
      <c r="F47" s="1"/>
      <c r="G47" s="1"/>
      <c r="H47" s="1"/>
      <c r="I47" s="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2" t="s">
        <v>57</v>
      </c>
      <c r="B48" s="12">
        <f ca="1">IFERROR(__xludf.DUMMYFUNCTION("""COMPUTED_VALUE"""),91)</f>
        <v>91</v>
      </c>
      <c r="C48" s="12">
        <f ca="1">IFERROR(__xludf.DUMMYFUNCTION("""COMPUTED_VALUE"""),7)</f>
        <v>7</v>
      </c>
      <c r="D48" s="11">
        <f ca="1">IFERROR(__xludf.DUMMYFUNCTION("""COMPUTED_VALUE"""),27)</f>
        <v>27</v>
      </c>
      <c r="E48" s="1"/>
      <c r="F48" s="1"/>
      <c r="G48" s="1"/>
      <c r="H48" s="1"/>
      <c r="I48" s="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2" t="s">
        <v>58</v>
      </c>
      <c r="B49" s="12">
        <f ca="1">IFERROR(__xludf.DUMMYFUNCTION("""COMPUTED_VALUE"""),61)</f>
        <v>61</v>
      </c>
      <c r="C49" s="12">
        <f ca="1">IFERROR(__xludf.DUMMYFUNCTION("""COMPUTED_VALUE"""),7)</f>
        <v>7</v>
      </c>
      <c r="D49" s="11">
        <f ca="1">IFERROR(__xludf.DUMMYFUNCTION("""COMPUTED_VALUE"""),25)</f>
        <v>25</v>
      </c>
      <c r="E49" s="1"/>
      <c r="F49" s="1"/>
      <c r="G49" s="1"/>
      <c r="H49" s="1"/>
      <c r="I49" s="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2" t="s">
        <v>59</v>
      </c>
      <c r="B50" s="12">
        <f ca="1">IFERROR(__xludf.DUMMYFUNCTION("""COMPUTED_VALUE"""),62)</f>
        <v>62</v>
      </c>
      <c r="C50" s="12">
        <f ca="1">IFERROR(__xludf.DUMMYFUNCTION("""COMPUTED_VALUE"""),7)</f>
        <v>7</v>
      </c>
      <c r="D50" s="11">
        <f ca="1">IFERROR(__xludf.DUMMYFUNCTION("""COMPUTED_VALUE"""),23)</f>
        <v>23</v>
      </c>
      <c r="E50" s="1"/>
      <c r="F50" s="1"/>
      <c r="G50" s="1"/>
      <c r="H50" s="1"/>
      <c r="I50" s="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2" t="s">
        <v>60</v>
      </c>
      <c r="B51" s="12">
        <f ca="1">IFERROR(__xludf.DUMMYFUNCTION("""COMPUTED_VALUE"""),79)</f>
        <v>79</v>
      </c>
      <c r="C51" s="12">
        <f ca="1">IFERROR(__xludf.DUMMYFUNCTION("""COMPUTED_VALUE"""),7)</f>
        <v>7</v>
      </c>
      <c r="D51" s="11">
        <f ca="1">IFERROR(__xludf.DUMMYFUNCTION("""COMPUTED_VALUE"""),18)</f>
        <v>18</v>
      </c>
      <c r="E51" s="1"/>
      <c r="F51" s="1"/>
      <c r="G51" s="1"/>
      <c r="H51" s="1"/>
      <c r="I51" s="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2" t="s">
        <v>61</v>
      </c>
      <c r="B52" s="12">
        <f ca="1">IFERROR(__xludf.DUMMYFUNCTION("""COMPUTED_VALUE"""),91)</f>
        <v>91</v>
      </c>
      <c r="C52" s="12">
        <f ca="1">IFERROR(__xludf.DUMMYFUNCTION("""COMPUTED_VALUE"""),7)</f>
        <v>7</v>
      </c>
      <c r="D52" s="11">
        <f ca="1">IFERROR(__xludf.DUMMYFUNCTION("""COMPUTED_VALUE"""),14)</f>
        <v>14</v>
      </c>
      <c r="E52" s="1"/>
      <c r="F52" s="1"/>
      <c r="G52" s="1"/>
      <c r="H52" s="1"/>
      <c r="I52" s="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2"/>
      <c r="B53" s="12"/>
      <c r="C53" s="12"/>
      <c r="D53" s="11">
        <f ca="1">IFERROR(__xludf.DUMMYFUNCTION("""COMPUTED_VALUE"""),0)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3">
        <f ca="1">IFERROR(__xludf.DUMMYFUNCTION("""COMPUTED_VALUE"""),0)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3">
        <f ca="1">IFERROR(__xludf.DUMMYFUNCTION("""COMPUTED_VALUE"""),0)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3">
        <f ca="1">IFERROR(__xludf.DUMMYFUNCTION("""COMPUTED_VALUE"""),0)</f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3">
        <f ca="1">IFERROR(__xludf.DUMMYFUNCTION("""COMPUTED_VALUE"""),0)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3">
        <f ca="1">IFERROR(__xludf.DUMMYFUNCTION("""COMPUTED_VALUE"""),0)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3">
        <f ca="1">IFERROR(__xludf.DUMMYFUNCTION("""COMPUTED_VALUE"""),0)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3">
        <f ca="1">IFERROR(__xludf.DUMMYFUNCTION("""COMPUTED_VALUE"""),0)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Команд_Рейтинг</vt:lpstr>
      <vt:lpstr>Индив_Рейтинг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catrin</cp:lastModifiedBy>
  <dcterms:modified xsi:type="dcterms:W3CDTF">2021-04-09T05:16:53Z</dcterms:modified>
</cp:coreProperties>
</file>